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ilherme.mendes\Desktop\"/>
    </mc:Choice>
  </mc:AlternateContent>
  <xr:revisionPtr revIDLastSave="0" documentId="13_ncr:1_{023C532C-A3B4-440B-8864-5F49FBACB4D0}" xr6:coauthVersionLast="47" xr6:coauthVersionMax="47" xr10:uidLastSave="{00000000-0000-0000-0000-000000000000}"/>
  <bookViews>
    <workbookView xWindow="28680" yWindow="-120" windowWidth="29040" windowHeight="15720" xr2:uid="{6288FE90-606C-4AF7-8A47-4FE8B218FD5E}"/>
  </bookViews>
  <sheets>
    <sheet name="Planilha" sheetId="1" r:id="rId1"/>
    <sheet name="3.1" sheetId="6" r:id="rId2"/>
    <sheet name="Planilha1" sheetId="4" state="hidden" r:id="rId3"/>
    <sheet name="BDI" sheetId="3" r:id="rId4"/>
  </sheets>
  <definedNames>
    <definedName name="_xlnm.Print_Area" localSheetId="0">Planilha!$A$1:$I$28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0" i="1"/>
  <c r="I15" i="1"/>
  <c r="I14" i="1"/>
  <c r="I8" i="1"/>
  <c r="H19" i="1"/>
  <c r="I19" i="1" s="1"/>
  <c r="H18" i="1"/>
  <c r="I18" i="1" s="1"/>
  <c r="H17" i="1" l="1"/>
  <c r="I17" i="1" s="1"/>
  <c r="H16" i="1"/>
  <c r="I16" i="1" s="1"/>
  <c r="H21" i="1" l="1"/>
  <c r="I21" i="1" s="1"/>
  <c r="H10" i="1"/>
  <c r="I10" i="1" s="1"/>
  <c r="I11" i="1" l="1"/>
  <c r="H14" i="1"/>
</calcChain>
</file>

<file path=xl/sharedStrings.xml><?xml version="1.0" encoding="utf-8"?>
<sst xmlns="http://schemas.openxmlformats.org/spreadsheetml/2006/main" count="155" uniqueCount="134">
  <si>
    <t>CÓDIGO</t>
  </si>
  <si>
    <t>DESCRIÇÃO</t>
  </si>
  <si>
    <t>UNIDADE</t>
  </si>
  <si>
    <t>QUANT.</t>
  </si>
  <si>
    <t>PREÇO (R$)</t>
  </si>
  <si>
    <t>PREÇO TOTAL (R$)</t>
  </si>
  <si>
    <t>ITEM</t>
  </si>
  <si>
    <t>SUBTOTAL</t>
  </si>
  <si>
    <t>M2</t>
  </si>
  <si>
    <t>LOCAL:</t>
  </si>
  <si>
    <t>m2</t>
  </si>
  <si>
    <t>PREÇO C/ BDI 28%</t>
  </si>
  <si>
    <t>BDI ADOTADO</t>
  </si>
  <si>
    <t>1.0</t>
  </si>
  <si>
    <t>Limpeza final da obra</t>
  </si>
  <si>
    <t>VALOR TOTAL COM BDI</t>
  </si>
  <si>
    <t>MODELO TAXA DE BDI</t>
  </si>
  <si>
    <t>(Modelo de planilha de composição de BDI)</t>
  </si>
  <si>
    <t>Obra:</t>
  </si>
  <si>
    <t>Local:</t>
  </si>
  <si>
    <t>Ref.:</t>
  </si>
  <si>
    <t>Descrição</t>
  </si>
  <si>
    <t>Parcial (%)</t>
  </si>
  <si>
    <t>Total (%)</t>
  </si>
  <si>
    <t>1 - Taxas de Custos Indiretos</t>
  </si>
  <si>
    <t>1.1 - Administração Central</t>
  </si>
  <si>
    <t>2 - Seguros e Garantias</t>
  </si>
  <si>
    <t>3 - Taxa de Risco do Empreendimento</t>
  </si>
  <si>
    <t>4 - Custos Financeiros</t>
  </si>
  <si>
    <t>5 - Tributos Federais</t>
  </si>
  <si>
    <t>5.1 - PIS</t>
  </si>
  <si>
    <t>0.65%</t>
  </si>
  <si>
    <t>5.2 - COFINS</t>
  </si>
  <si>
    <t>3.00%</t>
  </si>
  <si>
    <t>5.3 - CPRB</t>
  </si>
  <si>
    <t>4.50%</t>
  </si>
  <si>
    <t>6 - Tributo Municipal</t>
  </si>
  <si>
    <t>6.1 - ISS</t>
  </si>
  <si>
    <t>5.00%</t>
  </si>
  <si>
    <t>7 - Lucro</t>
  </si>
  <si>
    <t>PORCENTAGEM TOTAL BDI (%)</t>
  </si>
  <si>
    <t xml:space="preserve">                   COMPOSIÇÃO ANALÍTICA DO BDI</t>
  </si>
  <si>
    <t>Mercado</t>
  </si>
  <si>
    <t xml:space="preserve">LIMPEZA FINAL </t>
  </si>
  <si>
    <t>SUBTOTAL R$</t>
  </si>
  <si>
    <t>ELETROCALHA PERFURADA 300 X 100</t>
  </si>
  <si>
    <t>T DE ELETROCALHA PERFURADA 300 X 100</t>
  </si>
  <si>
    <t>CURVA VERTICAL 90º ELETROCALHA PERFURADA 300 X 100</t>
  </si>
  <si>
    <t>TALA DE EMENDA 100 X 100</t>
  </si>
  <si>
    <t>PARAFUSO CABEÇA DE LENTILHA COM PORCA E ARRUELA</t>
  </si>
  <si>
    <t>BARRA ROSCADA DE 1/4</t>
  </si>
  <si>
    <t>CHUBADOR 1/4</t>
  </si>
  <si>
    <t>PERFILADO 19 X 38</t>
  </si>
  <si>
    <t>CURVA EXTERNA HORIZONTAL 90º ELETROCALHA PERFURADA 300 X 100</t>
  </si>
  <si>
    <t xml:space="preserve">SAIDA LATERAL PARA ELETROCALHA 1" </t>
  </si>
  <si>
    <t xml:space="preserve">ELETRODUTO 1" </t>
  </si>
  <si>
    <t>CONDULETE MULTIPLO X 1" COM TAMPA</t>
  </si>
  <si>
    <t>TAMPAO PARA CONDULETE 1"</t>
  </si>
  <si>
    <t>CANALETA PLASTICA 100X50</t>
  </si>
  <si>
    <t>PORTA EQUIPAMENTO</t>
  </si>
  <si>
    <t>CURVA VERTICAL PARA CANALETA</t>
  </si>
  <si>
    <t>CURVA INTERNA HORIZONTAL</t>
  </si>
  <si>
    <t xml:space="preserve">CURVA EXTERNA HORIZONTAL </t>
  </si>
  <si>
    <t>SOPORTE FIXAÇÃO DE ELETRODUTO PARA ENTRADA DE CANALETA</t>
  </si>
  <si>
    <t>FONTE</t>
  </si>
  <si>
    <t>SINAPI</t>
  </si>
  <si>
    <t>SP OBRAS</t>
  </si>
  <si>
    <t xml:space="preserve">REMOÇÃO DE ENTULHO CLASSE A (ALVENARIA, CONCRETO, ARGAMASSAS E CERÂMICOS) POR DUTO DE ENTULHO E ACONDICIONAMENTO FINAL EM CAÇAMBA ESTACIONÁRIA. </t>
  </si>
  <si>
    <t>M3</t>
  </si>
  <si>
    <t>55.01.020</t>
  </si>
  <si>
    <t>PINTURA LÁTEX ACRÍLICA PREMIUM, APLICAÇÃO MANUAL EM PAREDES, DUAS DEMÃOS. AF_04/2023</t>
  </si>
  <si>
    <t xml:space="preserve">CAMINHÃO MUNK , COM LANÇA TELESCÓPICA 20M, CAPACIDADE MÁXIMA 3 TON </t>
  </si>
  <si>
    <t>VB</t>
  </si>
  <si>
    <t xml:space="preserve">Recuperação de forro de gesso ( Placas 10,00 m² ) </t>
  </si>
  <si>
    <t xml:space="preserve">SERVIÇOS PRELIMINARES                                                                                                                                    </t>
  </si>
  <si>
    <t>2.0</t>
  </si>
  <si>
    <t>3.0</t>
  </si>
  <si>
    <t>3.2</t>
  </si>
  <si>
    <t>3.3</t>
  </si>
  <si>
    <t>3.4</t>
  </si>
  <si>
    <t>4.1</t>
  </si>
  <si>
    <t>1.1</t>
  </si>
  <si>
    <t>2.1</t>
  </si>
  <si>
    <t>4.0</t>
  </si>
  <si>
    <t>CONTRATANTE:</t>
  </si>
  <si>
    <t>CÂMARA MUNICIPAL DE SUMARÉ</t>
  </si>
  <si>
    <t>Adequação do  Prédio Anexo da Câmara Municipal de Sumaré/SP para devolução do imóvel</t>
  </si>
  <si>
    <t xml:space="preserve">        1.0         ENTREGA PRÉDIO ANEXO</t>
  </si>
  <si>
    <t>3.1*</t>
  </si>
  <si>
    <t>Item</t>
  </si>
  <si>
    <t xml:space="preserve">Tipo de Equipamento </t>
  </si>
  <si>
    <t>Capacidade</t>
  </si>
  <si>
    <t>Modelo</t>
  </si>
  <si>
    <t>Qtde.</t>
  </si>
  <si>
    <t>Cond. DVM S 220V</t>
  </si>
  <si>
    <t>20 HP</t>
  </si>
  <si>
    <t>AM200JXVAFH/AZ</t>
  </si>
  <si>
    <t>UNIDADE EXTERNA DVM S 220V QUENTE E FRIO</t>
  </si>
  <si>
    <t>Cassete 1 Via</t>
  </si>
  <si>
    <t>7000 BTU/h</t>
  </si>
  <si>
    <t>AM007NN1DCH/AZ</t>
  </si>
  <si>
    <t>UNIDADE EVAPORADORA CASSETE 1 VIA</t>
  </si>
  <si>
    <t>9000 BTU/h</t>
  </si>
  <si>
    <t>AM009NN1DCH/AZ</t>
  </si>
  <si>
    <t>12000 BTU/h</t>
  </si>
  <si>
    <t>AM012NN1DCH/AZ</t>
  </si>
  <si>
    <t>-</t>
  </si>
  <si>
    <t>PC1NUSMAN</t>
  </si>
  <si>
    <t>PAINER CASSETE 1 VIA</t>
  </si>
  <si>
    <t>18000 BTU/h</t>
  </si>
  <si>
    <t>AM018NN1DCH/AZ</t>
  </si>
  <si>
    <t>PC1BWSEAN</t>
  </si>
  <si>
    <t>PAINEL CASSETE 1 VIA (18K E 24K)</t>
  </si>
  <si>
    <t>Cassete 4 vias</t>
  </si>
  <si>
    <t>AM036NN4DCH/AA</t>
  </si>
  <si>
    <t>UNIDADE EVAPORADORA CST 4 VIAS</t>
  </si>
  <si>
    <t>PC4NUSKFN</t>
  </si>
  <si>
    <t>PAINEL CASSETE 4 VIAS</t>
  </si>
  <si>
    <t>Remoção dos aparelhos de ar condicionado do Prédio da Escola do Legislativo (1 aparelho 12.000 BTU´s e 2 aparelhos 48.000 BTU´s)</t>
  </si>
  <si>
    <t>Remoção do Sistema de Climatização</t>
  </si>
  <si>
    <t>Dados da Empresa (Razão Social e CNPJ:</t>
  </si>
  <si>
    <t>Data da Proposta:</t>
  </si>
  <si>
    <t>* Detalhamento do item na aba 3.1</t>
  </si>
  <si>
    <t>PLANILHA ORÇAMENTÁRIA (MODELO DE PROPOSTA COMERCIAL)</t>
  </si>
  <si>
    <t>OBJETO:</t>
  </si>
  <si>
    <t>PINTURA INTERNA ( CONTEMPLA OS DOIS PRÉDIOS - ESCOLA LEGISLATIVO E PRÉDIO ANEXO )</t>
  </si>
  <si>
    <t>Cotação</t>
  </si>
  <si>
    <t>Remoção do sistema de climatizão VRF do Prédio Anexo (Rua Bárbara Blumer, 41), desmobilização de quadro de força (QDC) das evaporadoas e isolação dos alimentadores.</t>
  </si>
  <si>
    <t>Unidade</t>
  </si>
  <si>
    <t>DATA: 19/05/2026</t>
  </si>
  <si>
    <t>Assinatura Responsável da Empresa</t>
  </si>
  <si>
    <t>Rua Bárbara Blumer, 41 - Jardim Alvorada - Sumaré/SP</t>
  </si>
  <si>
    <t xml:space="preserve">                                                                                                                                                                       *Inserir logo da Empresa proponente</t>
  </si>
  <si>
    <r>
      <rPr>
        <b/>
        <sz val="11"/>
        <color theme="1"/>
        <rFont val="Calibri"/>
        <family val="2"/>
        <scheme val="minor"/>
      </rPr>
      <t>Observação 1:</t>
    </r>
    <r>
      <rPr>
        <sz val="11"/>
        <color theme="1"/>
        <rFont val="Calibri"/>
        <family val="2"/>
        <scheme val="minor"/>
      </rPr>
      <t xml:space="preserve"> No valor total para fornecimento do objeto da presente contratação já estão inclusos todos os custos necessários, tais como, impostos, taxas, tributos, serviços previstos, e quaisquer outras despesas que incidam ou venham a incidir sobre o objeto da contratação, conforme especificações e quantitativos previstos na tabela acima. A empresa declara que cumpre integralmente as especificações, condições e prazos.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>Observação 2:</t>
    </r>
    <r>
      <rPr>
        <sz val="11"/>
        <color theme="1"/>
        <rFont val="Calibri"/>
        <family val="2"/>
        <scheme val="minor"/>
      </rPr>
      <t xml:space="preserve"> somente os campos em amarelo devem ser preenchidos.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</si>
</sst>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2" fontId="2" fillId="2" borderId="1" xfId="1" applyNumberFormat="1" applyFont="1" applyFill="1" applyBorder="1" applyAlignment="1">
      <alignment horizontal="center" vertical="center"/>
    </xf>
    <xf numFmtId="2" fontId="4" fillId="0" borderId="12" xfId="1" applyNumberFormat="1" applyFont="1" applyBorder="1" applyAlignment="1">
      <alignment horizontal="right" vertical="center"/>
    </xf>
    <xf numFmtId="2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4" fontId="2" fillId="2" borderId="2" xfId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right" vertical="center"/>
    </xf>
    <xf numFmtId="44" fontId="2" fillId="0" borderId="7" xfId="1" applyFont="1" applyBorder="1" applyAlignment="1">
      <alignment horizontal="right" vertical="center"/>
    </xf>
    <xf numFmtId="0" fontId="0" fillId="0" borderId="1" xfId="0" applyBorder="1"/>
    <xf numFmtId="10" fontId="0" fillId="0" borderId="1" xfId="0" applyNumberFormat="1" applyBorder="1"/>
    <xf numFmtId="9" fontId="0" fillId="2" borderId="1" xfId="0" applyNumberFormat="1" applyFill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0" fontId="8" fillId="0" borderId="13" xfId="0" applyFont="1" applyBorder="1"/>
    <xf numFmtId="0" fontId="8" fillId="0" borderId="1" xfId="0" applyFont="1" applyBorder="1"/>
    <xf numFmtId="0" fontId="8" fillId="0" borderId="16" xfId="0" applyFont="1" applyBorder="1"/>
    <xf numFmtId="10" fontId="2" fillId="0" borderId="16" xfId="0" applyNumberFormat="1" applyFont="1" applyBorder="1"/>
    <xf numFmtId="9" fontId="0" fillId="0" borderId="1" xfId="0" applyNumberFormat="1" applyBorder="1"/>
    <xf numFmtId="10" fontId="2" fillId="0" borderId="16" xfId="0" applyNumberFormat="1" applyFont="1" applyBorder="1" applyAlignment="1">
      <alignment horizontal="right"/>
    </xf>
    <xf numFmtId="10" fontId="8" fillId="0" borderId="16" xfId="0" applyNumberFormat="1" applyFont="1" applyBorder="1"/>
    <xf numFmtId="0" fontId="0" fillId="0" borderId="20" xfId="0" applyBorder="1"/>
    <xf numFmtId="0" fontId="0" fillId="0" borderId="21" xfId="0" applyBorder="1"/>
    <xf numFmtId="0" fontId="0" fillId="0" borderId="4" xfId="0" applyBorder="1"/>
    <xf numFmtId="0" fontId="0" fillId="0" borderId="0" xfId="0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44" fontId="0" fillId="0" borderId="1" xfId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left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44" fontId="13" fillId="3" borderId="2" xfId="1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left" vertical="center"/>
    </xf>
    <xf numFmtId="44" fontId="5" fillId="6" borderId="1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44" fontId="5" fillId="6" borderId="2" xfId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2" fontId="15" fillId="6" borderId="1" xfId="0" applyNumberFormat="1" applyFont="1" applyFill="1" applyBorder="1" applyAlignment="1">
      <alignment horizontal="right" vertical="center"/>
    </xf>
    <xf numFmtId="2" fontId="15" fillId="6" borderId="1" xfId="0" applyNumberFormat="1" applyFont="1" applyFill="1" applyBorder="1" applyAlignment="1">
      <alignment vertical="center"/>
    </xf>
    <xf numFmtId="2" fontId="15" fillId="6" borderId="1" xfId="0" applyNumberFormat="1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vertical="center"/>
    </xf>
    <xf numFmtId="0" fontId="16" fillId="7" borderId="19" xfId="0" applyFont="1" applyFill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4" borderId="1" xfId="2" applyFont="1" applyFill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vertical="center"/>
    </xf>
    <xf numFmtId="44" fontId="13" fillId="0" borderId="1" xfId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14" fontId="2" fillId="0" borderId="3" xfId="1" applyNumberFormat="1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/>
    </xf>
    <xf numFmtId="44" fontId="5" fillId="8" borderId="2" xfId="1" applyFont="1" applyFill="1" applyBorder="1" applyAlignment="1">
      <alignment horizontal="left" vertical="center"/>
    </xf>
    <xf numFmtId="44" fontId="5" fillId="8" borderId="3" xfId="1" applyFont="1" applyFill="1" applyBorder="1" applyAlignment="1">
      <alignment horizontal="left" vertical="center"/>
    </xf>
    <xf numFmtId="44" fontId="5" fillId="8" borderId="4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12" fillId="8" borderId="7" xfId="1" applyFont="1" applyFill="1" applyBorder="1" applyAlignment="1">
      <alignment horizontal="left" vertical="center" wrapText="1"/>
    </xf>
    <xf numFmtId="44" fontId="12" fillId="8" borderId="5" xfId="1" applyFont="1" applyFill="1" applyBorder="1" applyAlignment="1">
      <alignment horizontal="left" vertical="center" wrapText="1"/>
    </xf>
    <xf numFmtId="44" fontId="12" fillId="8" borderId="9" xfId="1" applyFont="1" applyFill="1" applyBorder="1" applyAlignment="1">
      <alignment horizontal="left" vertical="center" wrapText="1"/>
    </xf>
    <xf numFmtId="44" fontId="12" fillId="8" borderId="8" xfId="1" applyFont="1" applyFill="1" applyBorder="1" applyAlignment="1">
      <alignment horizontal="left" vertical="center" wrapText="1"/>
    </xf>
    <xf numFmtId="44" fontId="12" fillId="8" borderId="6" xfId="1" applyFont="1" applyFill="1" applyBorder="1" applyAlignment="1">
      <alignment horizontal="left" vertical="center" wrapText="1"/>
    </xf>
    <xf numFmtId="44" fontId="12" fillId="8" borderId="10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horizontal="right" vertical="center"/>
    </xf>
    <xf numFmtId="0" fontId="5" fillId="6" borderId="3" xfId="0" applyFont="1" applyFill="1" applyBorder="1" applyAlignment="1">
      <alignment horizontal="right" vertical="center"/>
    </xf>
    <xf numFmtId="0" fontId="5" fillId="6" borderId="4" xfId="0" applyFont="1" applyFill="1" applyBorder="1" applyAlignment="1">
      <alignment horizontal="right" vertical="center"/>
    </xf>
    <xf numFmtId="0" fontId="10" fillId="6" borderId="2" xfId="2" applyFont="1" applyFill="1" applyBorder="1" applyAlignment="1">
      <alignment horizontal="left" vertical="center" wrapText="1"/>
    </xf>
    <xf numFmtId="0" fontId="10" fillId="6" borderId="3" xfId="2" applyFont="1" applyFill="1" applyBorder="1" applyAlignment="1">
      <alignment horizontal="left" vertical="center" wrapText="1"/>
    </xf>
    <xf numFmtId="0" fontId="10" fillId="6" borderId="4" xfId="2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7" xfId="0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2" fontId="13" fillId="8" borderId="1" xfId="1" applyNumberFormat="1" applyFon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0" fillId="8" borderId="1" xfId="1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wrapText="1"/>
    </xf>
    <xf numFmtId="0" fontId="12" fillId="8" borderId="4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Normal 2" xfId="2" xr:uid="{84807E75-C1A2-49BA-AE98-0F9AF14E4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2972012</xdr:colOff>
      <xdr:row>0</xdr:row>
      <xdr:rowOff>115146</xdr:rowOff>
    </xdr:from>
    <xdr:to>
      <xdr:col>4</xdr:col>
      <xdr:colOff>364067</xdr:colOff>
      <xdr:row>0</xdr:row>
      <xdr:rowOff>974166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1C3C19-35D1-4754-9B36-5EF308662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8062" y="115146"/>
          <a:ext cx="2486025" cy="866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4DB98-B2D1-479A-B293-5C5476C9752A}">
  <sheetPr>
    <pageSetUpPr fitToPage="1"/>
  </sheetPr>
  <dimension ref="A1:M28"/>
  <sheetViews>
    <sheetView showGridLines="0" tabSelected="1" view="pageBreakPreview" zoomScale="110" zoomScaleNormal="55" zoomScaleSheetLayoutView="110" workbookViewId="0">
      <selection activeCell="A25" sqref="A25:I25"/>
    </sheetView>
  </sheetViews>
  <sheetFormatPr defaultRowHeight="14.4" x14ac:dyDescent="0.3"/>
  <cols>
    <col min="1" max="2" width="12.21875" style="1" customWidth="1"/>
    <col min="3" max="3" width="14.6640625" style="1" customWidth="1"/>
    <col min="4" max="4" width="74.109375" style="35" customWidth="1"/>
    <col min="5" max="5" width="24.5546875" style="1" bestFit="1" customWidth="1"/>
    <col min="6" max="6" width="10.6640625" style="10" customWidth="1"/>
    <col min="7" max="8" width="16.6640625" style="13" customWidth="1"/>
    <col min="9" max="9" width="26.88671875" style="2" bestFit="1" customWidth="1"/>
    <col min="10" max="10" width="0.21875" style="19" customWidth="1"/>
    <col min="11" max="11" width="10.5546875" style="3" customWidth="1"/>
    <col min="12" max="12" width="9.109375" customWidth="1"/>
    <col min="13" max="13" width="28.88671875" style="1" customWidth="1"/>
  </cols>
  <sheetData>
    <row r="1" spans="1:12" ht="87" customHeight="1" x14ac:dyDescent="0.3">
      <c r="A1" s="72" t="s">
        <v>132</v>
      </c>
      <c r="B1" s="72"/>
      <c r="C1" s="73"/>
      <c r="D1" s="73"/>
      <c r="E1" s="73"/>
      <c r="F1" s="73"/>
      <c r="G1" s="73"/>
      <c r="H1" s="73"/>
      <c r="I1" s="74"/>
    </row>
    <row r="2" spans="1:12" ht="24" customHeight="1" x14ac:dyDescent="0.3">
      <c r="A2" s="80" t="s">
        <v>123</v>
      </c>
      <c r="B2" s="81"/>
      <c r="C2" s="81"/>
      <c r="D2" s="81"/>
      <c r="E2" s="81"/>
      <c r="F2" s="81"/>
      <c r="G2" s="81"/>
      <c r="H2" s="81"/>
      <c r="I2" s="82"/>
      <c r="J2" s="15"/>
      <c r="K2" s="4"/>
      <c r="L2" s="4"/>
    </row>
    <row r="3" spans="1:12" ht="18" x14ac:dyDescent="0.3">
      <c r="A3" s="89" t="s">
        <v>84</v>
      </c>
      <c r="B3" s="90"/>
      <c r="C3" s="89" t="s">
        <v>85</v>
      </c>
      <c r="D3" s="90"/>
      <c r="E3" s="65" t="s">
        <v>121</v>
      </c>
      <c r="F3" s="86"/>
      <c r="G3" s="87"/>
      <c r="H3" s="87"/>
      <c r="I3" s="88"/>
    </row>
    <row r="4" spans="1:12" ht="25.05" customHeight="1" x14ac:dyDescent="0.3">
      <c r="A4" s="89" t="s">
        <v>124</v>
      </c>
      <c r="B4" s="90"/>
      <c r="C4" s="91" t="s">
        <v>86</v>
      </c>
      <c r="D4" s="92"/>
      <c r="E4" s="101" t="s">
        <v>120</v>
      </c>
      <c r="F4" s="95"/>
      <c r="G4" s="96"/>
      <c r="H4" s="96"/>
      <c r="I4" s="97"/>
    </row>
    <row r="5" spans="1:12" ht="25.05" customHeight="1" x14ac:dyDescent="0.3">
      <c r="A5" s="89" t="s">
        <v>9</v>
      </c>
      <c r="B5" s="90"/>
      <c r="C5" s="89" t="s">
        <v>131</v>
      </c>
      <c r="D5" s="90"/>
      <c r="E5" s="101"/>
      <c r="F5" s="98"/>
      <c r="G5" s="99"/>
      <c r="H5" s="99"/>
      <c r="I5" s="100"/>
    </row>
    <row r="6" spans="1:12" ht="25.05" customHeight="1" x14ac:dyDescent="0.3">
      <c r="A6" s="93"/>
      <c r="B6" s="94"/>
      <c r="C6" s="94"/>
      <c r="D6" s="94"/>
      <c r="E6" s="64" t="s">
        <v>12</v>
      </c>
      <c r="F6" s="83">
        <v>0.28000000000000003</v>
      </c>
      <c r="G6" s="84"/>
      <c r="H6" s="84"/>
      <c r="I6" s="85"/>
      <c r="J6" s="21">
        <v>0.28000000000000003</v>
      </c>
    </row>
    <row r="7" spans="1:12" ht="22.2" customHeight="1" x14ac:dyDescent="0.3">
      <c r="A7" s="6" t="s">
        <v>6</v>
      </c>
      <c r="B7" s="6" t="s">
        <v>64</v>
      </c>
      <c r="C7" s="6" t="s">
        <v>0</v>
      </c>
      <c r="D7" s="71" t="s">
        <v>1</v>
      </c>
      <c r="E7" s="6" t="s">
        <v>2</v>
      </c>
      <c r="F7" s="9" t="s">
        <v>3</v>
      </c>
      <c r="G7" s="11" t="s">
        <v>4</v>
      </c>
      <c r="H7" s="11" t="s">
        <v>11</v>
      </c>
      <c r="I7" s="16" t="s">
        <v>5</v>
      </c>
    </row>
    <row r="8" spans="1:12" ht="22.2" customHeight="1" x14ac:dyDescent="0.3">
      <c r="A8" s="105" t="s">
        <v>87</v>
      </c>
      <c r="B8" s="106"/>
      <c r="C8" s="106"/>
      <c r="D8" s="106"/>
      <c r="E8" s="106"/>
      <c r="F8" s="106"/>
      <c r="G8" s="107"/>
      <c r="H8" s="46" t="s">
        <v>44</v>
      </c>
      <c r="I8" s="47">
        <f>SUM(I10:J10)</f>
        <v>0</v>
      </c>
    </row>
    <row r="9" spans="1:12" ht="25.2" customHeight="1" x14ac:dyDescent="0.3">
      <c r="A9" s="37" t="s">
        <v>13</v>
      </c>
      <c r="B9" s="48" t="s">
        <v>74</v>
      </c>
      <c r="C9" s="49"/>
      <c r="D9" s="49"/>
      <c r="E9" s="49"/>
      <c r="F9" s="49"/>
      <c r="G9" s="49"/>
      <c r="H9" s="49"/>
      <c r="I9" s="50"/>
    </row>
    <row r="10" spans="1:12" ht="41.4" customHeight="1" x14ac:dyDescent="0.3">
      <c r="A10" s="5" t="s">
        <v>81</v>
      </c>
      <c r="B10" s="5" t="s">
        <v>65</v>
      </c>
      <c r="C10" s="36">
        <v>106122</v>
      </c>
      <c r="D10" s="8" t="s">
        <v>67</v>
      </c>
      <c r="E10" s="5" t="s">
        <v>68</v>
      </c>
      <c r="F10" s="7">
        <v>12</v>
      </c>
      <c r="G10" s="123"/>
      <c r="H10" s="7">
        <f t="shared" ref="H10" si="0">G10*(1+$J$6)</f>
        <v>0</v>
      </c>
      <c r="I10" s="17">
        <f t="shared" ref="I10" si="1" xml:space="preserve"> F10*H10</f>
        <v>0</v>
      </c>
    </row>
    <row r="11" spans="1:12" ht="20.25" customHeight="1" x14ac:dyDescent="0.3">
      <c r="A11" s="102"/>
      <c r="B11" s="103"/>
      <c r="C11" s="103"/>
      <c r="D11" s="103"/>
      <c r="E11" s="103"/>
      <c r="F11" s="104"/>
      <c r="G11" s="12" t="s">
        <v>7</v>
      </c>
      <c r="H11" s="12"/>
      <c r="I11" s="18">
        <f>SUM(I10:I10)</f>
        <v>0</v>
      </c>
    </row>
    <row r="12" spans="1:12" ht="12.75" customHeight="1" x14ac:dyDescent="0.3">
      <c r="A12" s="75"/>
      <c r="B12" s="76"/>
      <c r="C12" s="76"/>
      <c r="D12" s="76"/>
      <c r="E12" s="76"/>
      <c r="F12" s="76"/>
      <c r="G12" s="77"/>
      <c r="H12" s="77"/>
      <c r="I12" s="78"/>
    </row>
    <row r="13" spans="1:12" ht="28.8" customHeight="1" x14ac:dyDescent="0.3">
      <c r="A13" s="51" t="s">
        <v>75</v>
      </c>
      <c r="B13" s="51"/>
      <c r="C13" s="79" t="s">
        <v>125</v>
      </c>
      <c r="D13" s="79"/>
      <c r="E13" s="79"/>
      <c r="F13" s="79"/>
      <c r="G13" s="79"/>
      <c r="H13" s="79"/>
      <c r="I13" s="79"/>
    </row>
    <row r="14" spans="1:12" ht="30.6" customHeight="1" x14ac:dyDescent="0.3">
      <c r="A14" s="5" t="s">
        <v>82</v>
      </c>
      <c r="B14" s="5" t="s">
        <v>65</v>
      </c>
      <c r="C14" s="5">
        <v>88489</v>
      </c>
      <c r="D14" s="8" t="s">
        <v>70</v>
      </c>
      <c r="E14" s="5" t="s">
        <v>8</v>
      </c>
      <c r="F14" s="7">
        <v>2300</v>
      </c>
      <c r="G14" s="124"/>
      <c r="H14" s="7">
        <f t="shared" ref="H14" si="2">G14*(1+$J$6)</f>
        <v>0</v>
      </c>
      <c r="I14" s="17">
        <f xml:space="preserve"> F14*H14</f>
        <v>0</v>
      </c>
    </row>
    <row r="15" spans="1:12" ht="15" customHeight="1" x14ac:dyDescent="0.3">
      <c r="A15" s="51" t="s">
        <v>76</v>
      </c>
      <c r="B15" s="52"/>
      <c r="C15" s="111" t="s">
        <v>119</v>
      </c>
      <c r="D15" s="112"/>
      <c r="E15" s="112"/>
      <c r="F15" s="112"/>
      <c r="G15" s="112"/>
      <c r="H15" s="113"/>
      <c r="I15" s="53">
        <f>SUM(I16:I19)</f>
        <v>0</v>
      </c>
      <c r="J15" s="34"/>
    </row>
    <row r="16" spans="1:12" ht="46.8" x14ac:dyDescent="0.3">
      <c r="A16" s="41" t="s">
        <v>88</v>
      </c>
      <c r="B16" s="41" t="s">
        <v>126</v>
      </c>
      <c r="C16" s="42" t="s">
        <v>42</v>
      </c>
      <c r="D16" s="43" t="s">
        <v>127</v>
      </c>
      <c r="E16" s="41" t="s">
        <v>128</v>
      </c>
      <c r="F16" s="44">
        <v>1</v>
      </c>
      <c r="G16" s="122"/>
      <c r="H16" s="44">
        <f t="shared" ref="H16:H19" si="3">G16*(1+$J$6)</f>
        <v>0</v>
      </c>
      <c r="I16" s="45">
        <f xml:space="preserve"> F16*H16</f>
        <v>0</v>
      </c>
      <c r="J16" s="34"/>
    </row>
    <row r="17" spans="1:10" ht="31.2" x14ac:dyDescent="0.3">
      <c r="A17" s="41" t="s">
        <v>77</v>
      </c>
      <c r="B17" s="41" t="s">
        <v>126</v>
      </c>
      <c r="C17" s="42" t="s">
        <v>42</v>
      </c>
      <c r="D17" s="43" t="s">
        <v>118</v>
      </c>
      <c r="E17" s="41" t="s">
        <v>128</v>
      </c>
      <c r="F17" s="44">
        <v>1</v>
      </c>
      <c r="G17" s="122"/>
      <c r="H17" s="44">
        <f t="shared" si="3"/>
        <v>0</v>
      </c>
      <c r="I17" s="45">
        <f t="shared" ref="I17:I19" si="4" xml:space="preserve"> F17*H17</f>
        <v>0</v>
      </c>
      <c r="J17" s="34"/>
    </row>
    <row r="18" spans="1:10" ht="15" customHeight="1" x14ac:dyDescent="0.3">
      <c r="A18" s="66" t="s">
        <v>78</v>
      </c>
      <c r="B18" s="41" t="s">
        <v>126</v>
      </c>
      <c r="C18" s="67" t="s">
        <v>42</v>
      </c>
      <c r="D18" s="68" t="s">
        <v>73</v>
      </c>
      <c r="E18" s="66" t="s">
        <v>72</v>
      </c>
      <c r="F18" s="69">
        <v>1</v>
      </c>
      <c r="G18" s="122"/>
      <c r="H18" s="69">
        <f t="shared" si="3"/>
        <v>0</v>
      </c>
      <c r="I18" s="70">
        <f t="shared" si="4"/>
        <v>0</v>
      </c>
      <c r="J18" s="34"/>
    </row>
    <row r="19" spans="1:10" ht="15" customHeight="1" x14ac:dyDescent="0.3">
      <c r="A19" s="5" t="s">
        <v>79</v>
      </c>
      <c r="B19" s="5" t="s">
        <v>65</v>
      </c>
      <c r="C19" s="14">
        <v>93285</v>
      </c>
      <c r="D19" s="8" t="s">
        <v>71</v>
      </c>
      <c r="E19" s="5" t="s">
        <v>72</v>
      </c>
      <c r="F19" s="7">
        <v>1</v>
      </c>
      <c r="G19" s="123"/>
      <c r="H19" s="7">
        <f t="shared" si="3"/>
        <v>0</v>
      </c>
      <c r="I19" s="40">
        <f t="shared" si="4"/>
        <v>0</v>
      </c>
      <c r="J19" s="34"/>
    </row>
    <row r="20" spans="1:10" ht="25.05" customHeight="1" x14ac:dyDescent="0.3">
      <c r="A20" s="51" t="s">
        <v>83</v>
      </c>
      <c r="B20" s="51"/>
      <c r="C20" s="54"/>
      <c r="D20" s="55" t="s">
        <v>43</v>
      </c>
      <c r="E20" s="56"/>
      <c r="F20" s="57"/>
      <c r="G20" s="58"/>
      <c r="H20" s="59"/>
      <c r="I20" s="53">
        <f>SUM(I21)</f>
        <v>0</v>
      </c>
    </row>
    <row r="21" spans="1:10" ht="25.05" customHeight="1" x14ac:dyDescent="0.3">
      <c r="A21" s="5" t="s">
        <v>80</v>
      </c>
      <c r="B21" s="5" t="s">
        <v>66</v>
      </c>
      <c r="C21" s="14" t="s">
        <v>69</v>
      </c>
      <c r="D21" s="8" t="s">
        <v>14</v>
      </c>
      <c r="E21" s="5" t="s">
        <v>10</v>
      </c>
      <c r="F21" s="7">
        <v>300</v>
      </c>
      <c r="G21" s="123"/>
      <c r="H21" s="7">
        <f t="shared" ref="H21" si="5">G21*(1+$J$6)</f>
        <v>0</v>
      </c>
      <c r="I21" s="17">
        <f t="shared" ref="I21" si="6" xml:space="preserve"> F21*H21</f>
        <v>0</v>
      </c>
    </row>
    <row r="22" spans="1:10" ht="25.05" customHeight="1" x14ac:dyDescent="0.3">
      <c r="A22" s="114" t="s">
        <v>122</v>
      </c>
      <c r="B22" s="114"/>
      <c r="C22" s="114"/>
      <c r="D22" s="114"/>
      <c r="E22" s="114"/>
      <c r="F22" s="114"/>
      <c r="G22" s="114"/>
      <c r="H22" s="114"/>
      <c r="I22" s="115"/>
    </row>
    <row r="23" spans="1:10" ht="15.6" customHeight="1" x14ac:dyDescent="0.3">
      <c r="A23" s="38"/>
      <c r="B23" s="39"/>
      <c r="C23" s="39"/>
      <c r="D23" s="39"/>
      <c r="E23" s="39"/>
      <c r="F23" s="39"/>
      <c r="G23" s="39"/>
      <c r="H23" s="39"/>
      <c r="I23" s="39"/>
    </row>
    <row r="24" spans="1:10" ht="25.2" customHeight="1" x14ac:dyDescent="0.3">
      <c r="A24" s="108" t="s">
        <v>15</v>
      </c>
      <c r="B24" s="109"/>
      <c r="C24" s="109"/>
      <c r="D24" s="109"/>
      <c r="E24" s="109"/>
      <c r="F24" s="109"/>
      <c r="G24" s="109"/>
      <c r="H24" s="110"/>
      <c r="I24" s="53">
        <f>SUM(I8,I14,I21,I15)</f>
        <v>0</v>
      </c>
    </row>
    <row r="25" spans="1:10" ht="55.2" customHeight="1" x14ac:dyDescent="0.3">
      <c r="A25" s="134" t="s">
        <v>133</v>
      </c>
      <c r="B25" s="135"/>
      <c r="C25" s="135"/>
      <c r="D25" s="135"/>
      <c r="E25" s="135"/>
      <c r="F25" s="135"/>
      <c r="G25" s="135"/>
      <c r="H25" s="135"/>
      <c r="I25" s="136"/>
    </row>
    <row r="26" spans="1:10" ht="76.8" customHeight="1" x14ac:dyDescent="0.4">
      <c r="A26" s="125" t="s">
        <v>130</v>
      </c>
      <c r="B26" s="126"/>
      <c r="C26" s="126"/>
      <c r="D26" s="126"/>
      <c r="E26" s="126"/>
      <c r="F26" s="126"/>
      <c r="G26" s="126"/>
      <c r="H26" s="126"/>
      <c r="I26" s="127"/>
    </row>
    <row r="27" spans="1:10" ht="25.2" customHeight="1" x14ac:dyDescent="0.3">
      <c r="A27" s="128" t="s">
        <v>129</v>
      </c>
      <c r="B27" s="129"/>
      <c r="C27" s="129"/>
      <c r="D27" s="129"/>
      <c r="E27" s="129"/>
      <c r="F27" s="129"/>
      <c r="G27" s="129"/>
      <c r="H27" s="129"/>
      <c r="I27" s="130"/>
    </row>
    <row r="28" spans="1:10" ht="18" customHeight="1" x14ac:dyDescent="0.3">
      <c r="A28" s="131"/>
      <c r="B28" s="132"/>
      <c r="C28" s="132"/>
      <c r="D28" s="132"/>
      <c r="E28" s="132"/>
      <c r="F28" s="132"/>
      <c r="G28" s="132"/>
      <c r="H28" s="132"/>
      <c r="I28" s="133"/>
    </row>
  </sheetData>
  <mergeCells count="23">
    <mergeCell ref="A5:B5"/>
    <mergeCell ref="A27:I28"/>
    <mergeCell ref="A24:H24"/>
    <mergeCell ref="A25:I25"/>
    <mergeCell ref="C15:H15"/>
    <mergeCell ref="A26:I26"/>
    <mergeCell ref="A22:I22"/>
    <mergeCell ref="A1:I1"/>
    <mergeCell ref="A12:I12"/>
    <mergeCell ref="C13:I13"/>
    <mergeCell ref="A2:I2"/>
    <mergeCell ref="F6:I6"/>
    <mergeCell ref="F3:I3"/>
    <mergeCell ref="C5:D5"/>
    <mergeCell ref="C4:D4"/>
    <mergeCell ref="C3:D3"/>
    <mergeCell ref="A6:D6"/>
    <mergeCell ref="F4:I5"/>
    <mergeCell ref="E4:E5"/>
    <mergeCell ref="A11:F11"/>
    <mergeCell ref="A8:G8"/>
    <mergeCell ref="A3:B3"/>
    <mergeCell ref="A4:B4"/>
  </mergeCells>
  <phoneticPr fontId="3" type="noConversion"/>
  <pageMargins left="0.511811024" right="0.511811024" top="0.78740157499999996" bottom="0.78740157499999996" header="0.31496062000000002" footer="0.31496062000000002"/>
  <pageSetup paperSize="9" scale="4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F642-78B4-4137-AFBB-39DCED077574}">
  <dimension ref="B1:G11"/>
  <sheetViews>
    <sheetView workbookViewId="0">
      <selection activeCell="D23" sqref="D23"/>
    </sheetView>
  </sheetViews>
  <sheetFormatPr defaultRowHeight="14.4" x14ac:dyDescent="0.3"/>
  <cols>
    <col min="3" max="3" width="20" bestFit="1" customWidth="1"/>
    <col min="4" max="4" width="13.21875" bestFit="1" customWidth="1"/>
    <col min="5" max="5" width="19.6640625" bestFit="1" customWidth="1"/>
    <col min="6" max="6" width="47.109375" bestFit="1" customWidth="1"/>
    <col min="7" max="7" width="5.77734375" bestFit="1" customWidth="1"/>
  </cols>
  <sheetData>
    <row r="1" spans="2:7" ht="15" thickBot="1" x14ac:dyDescent="0.35"/>
    <row r="2" spans="2:7" ht="16.2" thickBot="1" x14ac:dyDescent="0.35">
      <c r="B2" s="60" t="s">
        <v>89</v>
      </c>
      <c r="C2" s="61" t="s">
        <v>90</v>
      </c>
      <c r="D2" s="61" t="s">
        <v>91</v>
      </c>
      <c r="E2" s="61" t="s">
        <v>92</v>
      </c>
      <c r="F2" s="61" t="s">
        <v>21</v>
      </c>
      <c r="G2" s="61" t="s">
        <v>93</v>
      </c>
    </row>
    <row r="3" spans="2:7" ht="16.2" thickBot="1" x14ac:dyDescent="0.35">
      <c r="B3" s="62">
        <v>1</v>
      </c>
      <c r="C3" s="63" t="s">
        <v>94</v>
      </c>
      <c r="D3" s="63" t="s">
        <v>95</v>
      </c>
      <c r="E3" s="63" t="s">
        <v>96</v>
      </c>
      <c r="F3" s="63" t="s">
        <v>97</v>
      </c>
      <c r="G3" s="63">
        <v>1</v>
      </c>
    </row>
    <row r="4" spans="2:7" ht="16.2" thickBot="1" x14ac:dyDescent="0.35">
      <c r="B4" s="62">
        <v>2</v>
      </c>
      <c r="C4" s="63" t="s">
        <v>98</v>
      </c>
      <c r="D4" s="63" t="s">
        <v>99</v>
      </c>
      <c r="E4" s="63" t="s">
        <v>100</v>
      </c>
      <c r="F4" s="63" t="s">
        <v>101</v>
      </c>
      <c r="G4" s="63">
        <v>3</v>
      </c>
    </row>
    <row r="5" spans="2:7" ht="16.2" thickBot="1" x14ac:dyDescent="0.35">
      <c r="B5" s="62">
        <v>3</v>
      </c>
      <c r="C5" s="63" t="s">
        <v>98</v>
      </c>
      <c r="D5" s="63" t="s">
        <v>102</v>
      </c>
      <c r="E5" s="63" t="s">
        <v>103</v>
      </c>
      <c r="F5" s="63" t="s">
        <v>101</v>
      </c>
      <c r="G5" s="63">
        <v>3</v>
      </c>
    </row>
    <row r="6" spans="2:7" ht="16.2" thickBot="1" x14ac:dyDescent="0.35">
      <c r="B6" s="62">
        <v>4</v>
      </c>
      <c r="C6" s="63" t="s">
        <v>98</v>
      </c>
      <c r="D6" s="63" t="s">
        <v>104</v>
      </c>
      <c r="E6" s="63" t="s">
        <v>105</v>
      </c>
      <c r="F6" s="63" t="s">
        <v>101</v>
      </c>
      <c r="G6" s="63">
        <v>3</v>
      </c>
    </row>
    <row r="7" spans="2:7" ht="16.2" thickBot="1" x14ac:dyDescent="0.35">
      <c r="B7" s="62">
        <v>5</v>
      </c>
      <c r="C7" s="63" t="s">
        <v>98</v>
      </c>
      <c r="D7" s="63" t="s">
        <v>106</v>
      </c>
      <c r="E7" s="63" t="s">
        <v>107</v>
      </c>
      <c r="F7" s="63" t="s">
        <v>108</v>
      </c>
      <c r="G7" s="63">
        <v>9</v>
      </c>
    </row>
    <row r="8" spans="2:7" ht="16.2" thickBot="1" x14ac:dyDescent="0.35">
      <c r="B8" s="62">
        <v>6</v>
      </c>
      <c r="C8" s="63" t="s">
        <v>98</v>
      </c>
      <c r="D8" s="63" t="s">
        <v>109</v>
      </c>
      <c r="E8" s="63" t="s">
        <v>110</v>
      </c>
      <c r="F8" s="63" t="s">
        <v>101</v>
      </c>
      <c r="G8" s="63">
        <v>4</v>
      </c>
    </row>
    <row r="9" spans="2:7" ht="16.2" thickBot="1" x14ac:dyDescent="0.35">
      <c r="B9" s="62">
        <v>7</v>
      </c>
      <c r="C9" s="63" t="s">
        <v>98</v>
      </c>
      <c r="D9" s="63" t="s">
        <v>106</v>
      </c>
      <c r="E9" s="63" t="s">
        <v>111</v>
      </c>
      <c r="F9" s="63" t="s">
        <v>112</v>
      </c>
      <c r="G9" s="63">
        <v>4</v>
      </c>
    </row>
    <row r="10" spans="2:7" ht="16.2" thickBot="1" x14ac:dyDescent="0.35">
      <c r="B10" s="62">
        <v>8</v>
      </c>
      <c r="C10" s="63" t="s">
        <v>113</v>
      </c>
      <c r="D10" s="63" t="s">
        <v>109</v>
      </c>
      <c r="E10" s="63" t="s">
        <v>114</v>
      </c>
      <c r="F10" s="63" t="s">
        <v>115</v>
      </c>
      <c r="G10" s="63">
        <v>1</v>
      </c>
    </row>
    <row r="11" spans="2:7" ht="16.2" thickBot="1" x14ac:dyDescent="0.35">
      <c r="B11" s="62">
        <v>9</v>
      </c>
      <c r="C11" s="63" t="s">
        <v>113</v>
      </c>
      <c r="D11" s="63" t="s">
        <v>106</v>
      </c>
      <c r="E11" s="63" t="s">
        <v>116</v>
      </c>
      <c r="F11" s="63" t="s">
        <v>117</v>
      </c>
      <c r="G11" s="63">
        <v>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72EB2-EBFB-4229-8379-5BEB1324472F}">
  <dimension ref="A1:B19"/>
  <sheetViews>
    <sheetView workbookViewId="0">
      <selection activeCell="D26" sqref="D26"/>
    </sheetView>
  </sheetViews>
  <sheetFormatPr defaultRowHeight="14.4" x14ac:dyDescent="0.3"/>
  <sheetData>
    <row r="1" spans="1:2" x14ac:dyDescent="0.3">
      <c r="A1">
        <v>150</v>
      </c>
      <c r="B1" t="s">
        <v>45</v>
      </c>
    </row>
    <row r="2" spans="1:2" x14ac:dyDescent="0.3">
      <c r="A2">
        <v>9</v>
      </c>
      <c r="B2" t="s">
        <v>46</v>
      </c>
    </row>
    <row r="3" spans="1:2" x14ac:dyDescent="0.3">
      <c r="A3">
        <v>3</v>
      </c>
      <c r="B3" t="s">
        <v>47</v>
      </c>
    </row>
    <row r="4" spans="1:2" x14ac:dyDescent="0.3">
      <c r="A4">
        <v>300</v>
      </c>
      <c r="B4" t="s">
        <v>48</v>
      </c>
    </row>
    <row r="5" spans="1:2" x14ac:dyDescent="0.3">
      <c r="A5">
        <v>2400</v>
      </c>
      <c r="B5" t="s">
        <v>49</v>
      </c>
    </row>
    <row r="6" spans="1:2" x14ac:dyDescent="0.3">
      <c r="A6">
        <v>45</v>
      </c>
      <c r="B6" t="s">
        <v>50</v>
      </c>
    </row>
    <row r="7" spans="1:2" x14ac:dyDescent="0.3">
      <c r="A7">
        <v>300</v>
      </c>
      <c r="B7" t="s">
        <v>51</v>
      </c>
    </row>
    <row r="8" spans="1:2" x14ac:dyDescent="0.3">
      <c r="A8">
        <v>12</v>
      </c>
      <c r="B8" t="s">
        <v>52</v>
      </c>
    </row>
    <row r="9" spans="1:2" x14ac:dyDescent="0.3">
      <c r="A9">
        <v>3</v>
      </c>
      <c r="B9" t="s">
        <v>53</v>
      </c>
    </row>
    <row r="10" spans="1:2" x14ac:dyDescent="0.3">
      <c r="A10">
        <v>60</v>
      </c>
      <c r="B10" t="s">
        <v>54</v>
      </c>
    </row>
    <row r="11" spans="1:2" x14ac:dyDescent="0.3">
      <c r="A11">
        <v>60</v>
      </c>
      <c r="B11" t="s">
        <v>55</v>
      </c>
    </row>
    <row r="12" spans="1:2" x14ac:dyDescent="0.3">
      <c r="A12">
        <v>60</v>
      </c>
      <c r="B12" t="s">
        <v>56</v>
      </c>
    </row>
    <row r="13" spans="1:2" x14ac:dyDescent="0.3">
      <c r="A13">
        <v>180</v>
      </c>
      <c r="B13" t="s">
        <v>57</v>
      </c>
    </row>
    <row r="14" spans="1:2" x14ac:dyDescent="0.3">
      <c r="A14">
        <v>185</v>
      </c>
      <c r="B14" t="s">
        <v>58</v>
      </c>
    </row>
    <row r="15" spans="1:2" x14ac:dyDescent="0.3">
      <c r="A15">
        <v>88</v>
      </c>
      <c r="B15" t="s">
        <v>59</v>
      </c>
    </row>
    <row r="16" spans="1:2" x14ac:dyDescent="0.3">
      <c r="A16">
        <v>33</v>
      </c>
      <c r="B16" t="s">
        <v>60</v>
      </c>
    </row>
    <row r="17" spans="1:2" x14ac:dyDescent="0.3">
      <c r="A17">
        <v>58</v>
      </c>
      <c r="B17" t="s">
        <v>61</v>
      </c>
    </row>
    <row r="18" spans="1:2" x14ac:dyDescent="0.3">
      <c r="A18">
        <v>1</v>
      </c>
      <c r="B18" t="s">
        <v>62</v>
      </c>
    </row>
    <row r="19" spans="1:2" x14ac:dyDescent="0.3">
      <c r="A19">
        <v>37</v>
      </c>
      <c r="B19" t="s">
        <v>63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A2A59-7F08-4A39-89FD-454F3BA8E68E}">
  <dimension ref="A1:D28"/>
  <sheetViews>
    <sheetView topLeftCell="B1" workbookViewId="0">
      <selection activeCell="K19" sqref="K19"/>
    </sheetView>
  </sheetViews>
  <sheetFormatPr defaultRowHeight="14.4" x14ac:dyDescent="0.3"/>
  <cols>
    <col min="1" max="1" width="0" hidden="1" customWidth="1"/>
    <col min="2" max="2" width="26" customWidth="1"/>
    <col min="3" max="3" width="31.6640625" customWidth="1"/>
    <col min="4" max="4" width="24.88671875" customWidth="1"/>
  </cols>
  <sheetData>
    <row r="1" spans="1:4" ht="36" customHeight="1" thickBot="1" x14ac:dyDescent="0.4">
      <c r="A1" s="116" t="s">
        <v>16</v>
      </c>
      <c r="B1" s="117"/>
      <c r="C1" s="117"/>
      <c r="D1" s="118"/>
    </row>
    <row r="2" spans="1:4" ht="19.8" customHeight="1" thickBot="1" x14ac:dyDescent="0.35">
      <c r="A2" s="119" t="s">
        <v>17</v>
      </c>
      <c r="B2" s="117"/>
      <c r="C2" s="117"/>
      <c r="D2" s="118"/>
    </row>
    <row r="3" spans="1:4" x14ac:dyDescent="0.3">
      <c r="A3" s="23"/>
      <c r="D3" s="22"/>
    </row>
    <row r="4" spans="1:4" x14ac:dyDescent="0.3">
      <c r="A4" s="25" t="s">
        <v>41</v>
      </c>
      <c r="C4" t="s">
        <v>18</v>
      </c>
      <c r="D4" s="22"/>
    </row>
    <row r="5" spans="1:4" x14ac:dyDescent="0.3">
      <c r="A5" s="23"/>
      <c r="C5" t="s">
        <v>19</v>
      </c>
      <c r="D5" s="22"/>
    </row>
    <row r="6" spans="1:4" x14ac:dyDescent="0.3">
      <c r="A6" s="23"/>
      <c r="C6" t="s">
        <v>20</v>
      </c>
      <c r="D6" s="22"/>
    </row>
    <row r="7" spans="1:4" x14ac:dyDescent="0.3">
      <c r="A7" s="23"/>
      <c r="D7" s="22"/>
    </row>
    <row r="8" spans="1:4" x14ac:dyDescent="0.3">
      <c r="A8" s="23"/>
      <c r="B8" s="26" t="s">
        <v>21</v>
      </c>
      <c r="C8" s="26" t="s">
        <v>22</v>
      </c>
      <c r="D8" s="27" t="s">
        <v>23</v>
      </c>
    </row>
    <row r="9" spans="1:4" x14ac:dyDescent="0.3">
      <c r="A9" s="23"/>
      <c r="B9" s="19" t="s">
        <v>24</v>
      </c>
      <c r="C9" s="19"/>
      <c r="D9" s="28">
        <v>0.04</v>
      </c>
    </row>
    <row r="10" spans="1:4" x14ac:dyDescent="0.3">
      <c r="A10" s="23"/>
      <c r="B10" s="19" t="s">
        <v>25</v>
      </c>
      <c r="C10" s="20">
        <v>0.04</v>
      </c>
      <c r="D10" s="28"/>
    </row>
    <row r="11" spans="1:4" x14ac:dyDescent="0.3">
      <c r="A11" s="23"/>
      <c r="B11" s="19" t="s">
        <v>26</v>
      </c>
      <c r="C11" s="29"/>
      <c r="D11" s="28">
        <v>0.01</v>
      </c>
    </row>
    <row r="12" spans="1:4" x14ac:dyDescent="0.3">
      <c r="A12" s="23"/>
      <c r="B12" s="19" t="s">
        <v>27</v>
      </c>
      <c r="C12" s="29"/>
      <c r="D12" s="28">
        <v>0.01</v>
      </c>
    </row>
    <row r="13" spans="1:4" x14ac:dyDescent="0.3">
      <c r="A13" s="23"/>
      <c r="B13" s="19" t="s">
        <v>28</v>
      </c>
      <c r="C13" s="29"/>
      <c r="D13" s="28">
        <v>7.4999999999999997E-3</v>
      </c>
    </row>
    <row r="14" spans="1:4" x14ac:dyDescent="0.3">
      <c r="A14" s="23"/>
      <c r="B14" s="19" t="s">
        <v>29</v>
      </c>
      <c r="C14" s="29"/>
      <c r="D14" s="28"/>
    </row>
    <row r="15" spans="1:4" x14ac:dyDescent="0.3">
      <c r="A15" s="23"/>
      <c r="B15" s="19" t="s">
        <v>30</v>
      </c>
      <c r="C15" s="29" t="s">
        <v>31</v>
      </c>
      <c r="D15" s="28">
        <v>8.1500000000000003E-2</v>
      </c>
    </row>
    <row r="16" spans="1:4" x14ac:dyDescent="0.3">
      <c r="A16" s="23"/>
      <c r="B16" s="19" t="s">
        <v>32</v>
      </c>
      <c r="C16" s="29" t="s">
        <v>33</v>
      </c>
      <c r="D16" s="28"/>
    </row>
    <row r="17" spans="1:4" x14ac:dyDescent="0.3">
      <c r="A17" s="23"/>
      <c r="B17" s="19" t="s">
        <v>34</v>
      </c>
      <c r="C17" s="29" t="s">
        <v>35</v>
      </c>
      <c r="D17" s="28"/>
    </row>
    <row r="18" spans="1:4" x14ac:dyDescent="0.3">
      <c r="A18" s="23"/>
      <c r="B18" s="19" t="s">
        <v>36</v>
      </c>
      <c r="C18" s="29"/>
      <c r="D18" s="28">
        <v>0.05</v>
      </c>
    </row>
    <row r="19" spans="1:4" x14ac:dyDescent="0.3">
      <c r="A19" s="23"/>
      <c r="B19" s="19" t="s">
        <v>37</v>
      </c>
      <c r="C19" s="29" t="s">
        <v>38</v>
      </c>
      <c r="D19" s="28"/>
    </row>
    <row r="20" spans="1:4" x14ac:dyDescent="0.3">
      <c r="A20" s="23"/>
      <c r="B20" s="19" t="s">
        <v>39</v>
      </c>
      <c r="C20" s="29"/>
      <c r="D20" s="30">
        <v>8.1000000000000003E-2</v>
      </c>
    </row>
    <row r="21" spans="1:4" x14ac:dyDescent="0.3">
      <c r="A21" s="23"/>
      <c r="D21" s="22"/>
    </row>
    <row r="22" spans="1:4" x14ac:dyDescent="0.3">
      <c r="A22" s="23"/>
      <c r="B22" s="120" t="s">
        <v>40</v>
      </c>
      <c r="C22" s="121"/>
      <c r="D22" s="31">
        <v>0.28000000000000003</v>
      </c>
    </row>
    <row r="23" spans="1:4" x14ac:dyDescent="0.3">
      <c r="A23" s="23"/>
      <c r="D23" s="22"/>
    </row>
    <row r="24" spans="1:4" x14ac:dyDescent="0.3">
      <c r="A24" s="23"/>
      <c r="D24" s="22"/>
    </row>
    <row r="25" spans="1:4" x14ac:dyDescent="0.3">
      <c r="A25" s="23"/>
      <c r="D25" s="22"/>
    </row>
    <row r="26" spans="1:4" x14ac:dyDescent="0.3">
      <c r="A26" s="23"/>
      <c r="D26" s="22"/>
    </row>
    <row r="27" spans="1:4" x14ac:dyDescent="0.3">
      <c r="A27" s="23"/>
      <c r="D27" s="22"/>
    </row>
    <row r="28" spans="1:4" ht="15" thickBot="1" x14ac:dyDescent="0.35">
      <c r="A28" s="24"/>
      <c r="B28" s="32"/>
      <c r="C28" s="32"/>
      <c r="D28" s="33"/>
    </row>
  </sheetData>
  <mergeCells count="3">
    <mergeCell ref="A1:D1"/>
    <mergeCell ref="A2:D2"/>
    <mergeCell ref="B22:C2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Planilha</vt:lpstr>
      <vt:lpstr>3.1</vt:lpstr>
      <vt:lpstr>Planilha1</vt:lpstr>
      <vt:lpstr>BDI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Guilherme - Compras - CMS</cp:lastModifiedBy>
  <cp:lastPrinted>2026-05-08T17:11:00Z</cp:lastPrinted>
  <dcterms:created xsi:type="dcterms:W3CDTF">2025-06-11T12:11:07Z</dcterms:created>
  <dcterms:modified xsi:type="dcterms:W3CDTF">2026-05-18T19:09:41Z</dcterms:modified>
</cp:coreProperties>
</file>